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 OCAK\"/>
    </mc:Choice>
  </mc:AlternateContent>
  <xr:revisionPtr revIDLastSave="0" documentId="8_{4B7D9DA2-045A-49D9-9AC8-7C5502B81EC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C36" i="1"/>
  <c r="C34" i="1"/>
  <c r="H33" i="1"/>
  <c r="E27" i="1"/>
  <c r="C27" i="1"/>
  <c r="E26" i="1"/>
  <c r="E25" i="1"/>
  <c r="K22" i="1"/>
  <c r="J22" i="1"/>
  <c r="I22" i="1"/>
  <c r="H22" i="1"/>
  <c r="E22" i="1"/>
  <c r="K19" i="1"/>
  <c r="G19" i="1"/>
  <c r="K18" i="1"/>
  <c r="G18" i="1"/>
  <c r="K17" i="1"/>
  <c r="G17" i="1"/>
  <c r="K16" i="1"/>
  <c r="G16" i="1"/>
  <c r="K15" i="1"/>
  <c r="G15" i="1"/>
  <c r="K14" i="1"/>
  <c r="G14" i="1"/>
  <c r="K13" i="1"/>
  <c r="G13" i="1"/>
  <c r="K12" i="1"/>
  <c r="G12" i="1"/>
  <c r="K11" i="1"/>
  <c r="G11" i="1"/>
  <c r="K10" i="1"/>
  <c r="G10" i="1"/>
  <c r="K9" i="1"/>
  <c r="G9" i="1"/>
  <c r="K8" i="1"/>
  <c r="G8" i="1"/>
  <c r="K7" i="1"/>
  <c r="G7" i="1"/>
  <c r="K6" i="1"/>
  <c r="G6" i="1"/>
  <c r="K5" i="1"/>
  <c r="G5" i="1"/>
  <c r="L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<sst xmlns="http://schemas.openxmlformats.org/spreadsheetml/2006/main" count="51" uniqueCount="42">
  <si>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</si>
  <si>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</si>
  <si>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</si>
  <si>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</si>
  <si>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</si>
  <si>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</si>
  <si>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</si>
  <si>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</si>
  <si>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</si>
  <si>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</si>
  <si>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</si>
  <si>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</si>
  <si>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</si>
  <si>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</si>
  <si>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</si>
  <si>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</si>
  <si>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</si>
  <si>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</si>
  <si>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</si>
  <si>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</si>
  <si>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</si>
  <si>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</si>
  <si>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</si>
  <si>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</si>
  <si>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</si>
  <si>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</si>
  <si>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</si>
  <si>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</si>
  <si>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</si>
  <si>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</si>
  <si>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</si>
  <si>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</si>
  <si>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</si>
  <si>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</si>
  <si>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</si>
  <si>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</si>
  <si>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</si>
  <si>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RODOS TENEKECİLİK</t>
  </si>
  <si>
    <t>12,01,2023</t>
  </si>
  <si>
    <t>KARATAŞ PROFİL</t>
  </si>
  <si>
    <t>FERİT AHMET RODOS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</si>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</sst>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41</v>
      </c>
      <c r="F2" s="35"/>
      <c r="G2" s="35"/>
      <c r="H2" s="35"/>
      <c r="I2" s="35"/>
      <c r="J2" s="35"/>
      <c r="K2" s="3" t="s">
        <v>3</v>
      </c>
      <c r="L2" s="4">
        <f ca="1">TODAY()</f>
        <v>44939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38</v>
      </c>
      <c r="D5" s="11"/>
      <c r="E5" s="12">
        <v>14560</v>
      </c>
      <c r="F5" s="1"/>
      <c r="G5" s="13" t="str">
        <f>IF(A5="","",(A5))</f>
        <v>RODOS TENEKECİLİK</v>
      </c>
      <c r="H5" s="12"/>
      <c r="I5" s="12">
        <v>14560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38</v>
      </c>
      <c r="D6" s="11"/>
      <c r="E6" s="12">
        <v>14170</v>
      </c>
      <c r="F6" s="1"/>
      <c r="G6" s="13" t="str">
        <f>IF(A6="","",(A6))</f>
        <v>KARATAŞ PROFİL</v>
      </c>
      <c r="H6" s="12">
        <v>6500</v>
      </c>
      <c r="I6" s="12"/>
      <c r="J6" s="12"/>
      <c r="K6" s="12">
        <f t="shared" ref="K6:K19" si="0">IF(G6="","",SUM(E6-H6-I6-J6))</f>
        <v>7670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40</v>
      </c>
      <c r="B7" s="29"/>
      <c r="C7" s="10" t="s">
        <v>38</v>
      </c>
      <c r="D7" s="11"/>
      <c r="E7" s="12">
        <v>36366.5</v>
      </c>
      <c r="F7" s="1"/>
      <c r="G7" s="13" t="str">
        <f>IF(A7="","",(A7))</f>
        <v>FERİT AHMET RODOS</v>
      </c>
      <c r="H7" s="12"/>
      <c r="I7" s="12"/>
      <c r="J7" s="12"/>
      <c r="K7" s="12">
        <f t="shared" si="0"/>
        <v>36366.5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1">IF(A8="","",(A8))</f>
        <v/>
      </c>
      <c r="H8" s="12"/>
      <c r="I8" s="12"/>
      <c r="J8" s="12"/>
      <c r="K8" s="12" t="str">
        <f t="shared" si="0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1"/>
        <v/>
      </c>
      <c r="H9" s="12"/>
      <c r="I9" s="12"/>
      <c r="J9" s="12"/>
      <c r="K9" s="12" t="str">
        <f t="shared" si="0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1"/>
        <v/>
      </c>
      <c r="H10" s="12"/>
      <c r="I10" s="12"/>
      <c r="J10" s="12"/>
      <c r="K10" s="12" t="str">
        <f t="shared" si="0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1"/>
        <v/>
      </c>
      <c r="H11" s="12"/>
      <c r="I11" s="12"/>
      <c r="J11" s="12"/>
      <c r="K11" s="12" t="str">
        <f t="shared" si="0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1"/>
        <v/>
      </c>
      <c r="H12" s="12"/>
      <c r="I12" s="12"/>
      <c r="J12" s="12"/>
      <c r="K12" s="12" t="str">
        <f t="shared" si="0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1"/>
        <v/>
      </c>
      <c r="H13" s="12"/>
      <c r="I13" s="12"/>
      <c r="J13" s="12"/>
      <c r="K13" s="12" t="str">
        <f t="shared" si="0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1"/>
        <v/>
      </c>
      <c r="H14" s="12"/>
      <c r="I14" s="12"/>
      <c r="J14" s="12"/>
      <c r="K14" s="12" t="str">
        <f t="shared" si="0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1"/>
        <v/>
      </c>
      <c r="H15" s="12"/>
      <c r="I15" s="12"/>
      <c r="J15" s="12"/>
      <c r="K15" s="12" t="str">
        <f t="shared" si="0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1"/>
        <v/>
      </c>
      <c r="H16" s="12"/>
      <c r="I16" s="12"/>
      <c r="J16" s="12"/>
      <c r="K16" s="12" t="str">
        <f t="shared" si="0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1"/>
        <v/>
      </c>
      <c r="H17" s="12"/>
      <c r="I17" s="12"/>
      <c r="J17" s="12"/>
      <c r="K17" s="12" t="str">
        <f t="shared" si="0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1"/>
        <v/>
      </c>
      <c r="H18" s="12"/>
      <c r="I18" s="12"/>
      <c r="J18" s="12"/>
      <c r="K18" s="12" t="str">
        <f t="shared" si="0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1"/>
        <v/>
      </c>
      <c r="H19" s="12"/>
      <c r="I19" s="12"/>
      <c r="J19" s="12"/>
      <c r="K19" s="12" t="str">
        <f t="shared" si="0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65096.5</v>
      </c>
      <c r="F22" s="1"/>
      <c r="G22" s="17" t="s">
        <v>17</v>
      </c>
      <c r="H22" s="18">
        <f>SUM(H5:H21)</f>
        <v>9000</v>
      </c>
      <c r="I22" s="18">
        <f>SUM(I5:I21)</f>
        <v>14560</v>
      </c>
      <c r="J22" s="18">
        <f>SUM(J5:J21)</f>
        <v>0</v>
      </c>
      <c r="K22" s="18">
        <f>SUM(K5:K21)</f>
        <v>44036.5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275528</v>
      </c>
      <c r="D25" s="19">
        <v>276968</v>
      </c>
      <c r="E25" s="20">
        <f>IF(C25="","",SUM(D25-C25))</f>
        <v>1440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3290</v>
      </c>
      <c r="D26" s="22"/>
      <c r="E26" s="21">
        <f>IF(C26="","",SUM(C26/E25))</f>
        <v>2.2847222222222223</v>
      </c>
      <c r="F26" s="1"/>
      <c r="G26" s="11" t="s">
        <v>26</v>
      </c>
      <c r="H26" s="12">
        <v>3290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4051</v>
      </c>
      <c r="D27" s="22"/>
      <c r="E27" s="23">
        <f>SUM(C27/E22)</f>
        <v>6.2230688285852542E-2</v>
      </c>
      <c r="F27" s="1"/>
      <c r="G27" s="11" t="s">
        <v>28</v>
      </c>
      <c r="H27" s="12">
        <v>461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4051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4949</v>
      </c>
      <c r="D36" s="1"/>
      <c r="E36" s="1"/>
      <c r="F36" s="1"/>
      <c r="G36" s="27" t="s">
        <v>32</v>
      </c>
      <c r="H36" s="16">
        <f>IF(H33="","",SUM(H22-H33))</f>
        <v>4949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2023-01-13T10:46:40Z</cp:lastPrinted>
  <dcterms:created xsi:type="dcterms:W3CDTF">2022-08-24T05:29:34Z</dcterms:created>
  <dcterms:modified xsi:type="dcterms:W3CDTF">2023-01-13T14:36:29Z</dcterms:modified>
</cp:coreProperties>
</file>